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440ec0835703c1c/EMPRESA/Produtos Digitais/Curso Você pode Mais/Exercícios do Curso/Módulo 2/"/>
    </mc:Choice>
  </mc:AlternateContent>
  <xr:revisionPtr revIDLastSave="0" documentId="114_{D9AF5497-FA3C-4DF5-9906-5E9EB0918A56}" xr6:coauthVersionLast="45" xr6:coauthVersionMax="45" xr10:uidLastSave="{00000000-0000-0000-0000-000000000000}"/>
  <bookViews>
    <workbookView xWindow="-120" yWindow="-120" windowWidth="20730" windowHeight="11160" xr2:uid="{C33E1546-B584-422E-8EDE-FA28E68F37B5}"/>
  </bookViews>
  <sheets>
    <sheet name="Precificaçã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" i="1" l="1"/>
  <c r="G18" i="1"/>
  <c r="D20" i="1"/>
  <c r="D19" i="1"/>
  <c r="H19" i="1" s="1"/>
  <c r="D18" i="1"/>
  <c r="D17" i="1"/>
  <c r="F17" i="1" s="1"/>
  <c r="D16" i="1"/>
  <c r="E16" i="1" s="1"/>
  <c r="C39" i="1"/>
  <c r="I22" i="1" l="1"/>
  <c r="H22" i="1"/>
  <c r="G22" i="1"/>
  <c r="F22" i="1"/>
  <c r="E22" i="1"/>
  <c r="I21" i="1"/>
  <c r="H21" i="1"/>
  <c r="G21" i="1"/>
  <c r="F21" i="1"/>
  <c r="E21" i="1"/>
  <c r="D24" i="1"/>
  <c r="F24" i="1" s="1"/>
  <c r="D23" i="1"/>
  <c r="E23" i="1" s="1"/>
  <c r="D22" i="1"/>
  <c r="D21" i="1"/>
  <c r="D14" i="1"/>
  <c r="I14" i="1" s="1"/>
  <c r="D13" i="1"/>
  <c r="F13" i="1" s="1"/>
  <c r="D12" i="1"/>
  <c r="I12" i="1" s="1"/>
  <c r="D11" i="1"/>
  <c r="H11" i="1" s="1"/>
  <c r="D10" i="1"/>
  <c r="E10" i="1" s="1"/>
  <c r="D9" i="1"/>
  <c r="H9" i="1" s="1"/>
  <c r="D8" i="1"/>
  <c r="G8" i="1" s="1"/>
  <c r="D7" i="1"/>
  <c r="H7" i="1" s="1"/>
  <c r="D6" i="1"/>
  <c r="I6" i="1" s="1"/>
  <c r="D5" i="1"/>
  <c r="F5" i="1" s="1"/>
  <c r="I23" i="1" l="1"/>
  <c r="E9" i="1"/>
  <c r="H24" i="1"/>
  <c r="I24" i="1"/>
  <c r="G24" i="1"/>
  <c r="E24" i="1"/>
  <c r="E37" i="1" s="1"/>
  <c r="G23" i="1"/>
  <c r="H23" i="1"/>
  <c r="F23" i="1"/>
  <c r="F37" i="1" s="1"/>
  <c r="I5" i="1"/>
  <c r="I13" i="1"/>
  <c r="E5" i="1"/>
  <c r="I9" i="1"/>
  <c r="G5" i="1"/>
  <c r="E11" i="1"/>
  <c r="E7" i="1"/>
  <c r="I11" i="1"/>
  <c r="G11" i="1"/>
  <c r="G7" i="1"/>
  <c r="E13" i="1"/>
  <c r="I7" i="1"/>
  <c r="G13" i="1"/>
  <c r="G9" i="1"/>
  <c r="H8" i="1"/>
  <c r="F10" i="1"/>
  <c r="H5" i="1"/>
  <c r="F7" i="1"/>
  <c r="I8" i="1"/>
  <c r="G10" i="1"/>
  <c r="E12" i="1"/>
  <c r="H13" i="1"/>
  <c r="H10" i="1"/>
  <c r="F12" i="1"/>
  <c r="E6" i="1"/>
  <c r="F9" i="1"/>
  <c r="I10" i="1"/>
  <c r="G12" i="1"/>
  <c r="E14" i="1"/>
  <c r="F6" i="1"/>
  <c r="H12" i="1"/>
  <c r="F14" i="1"/>
  <c r="G6" i="1"/>
  <c r="E8" i="1"/>
  <c r="F11" i="1"/>
  <c r="G14" i="1"/>
  <c r="H6" i="1"/>
  <c r="F8" i="1"/>
  <c r="H14" i="1"/>
  <c r="F36" i="1" l="1"/>
  <c r="F38" i="1" s="1"/>
  <c r="F39" i="1" s="1"/>
  <c r="F40" i="1" s="1"/>
  <c r="G37" i="1"/>
  <c r="H37" i="1"/>
  <c r="I36" i="1"/>
  <c r="I37" i="1"/>
  <c r="H36" i="1"/>
  <c r="E36" i="1"/>
  <c r="E38" i="1" s="1"/>
  <c r="G36" i="1"/>
  <c r="F26" i="1"/>
  <c r="G26" i="1"/>
  <c r="E26" i="1"/>
  <c r="H26" i="1"/>
  <c r="I26" i="1"/>
  <c r="G38" i="1" l="1"/>
  <c r="G39" i="1" s="1"/>
  <c r="G40" i="1" s="1"/>
  <c r="I38" i="1"/>
  <c r="I39" i="1" s="1"/>
  <c r="I40" i="1" s="1"/>
  <c r="H38" i="1"/>
  <c r="H39" i="1" s="1"/>
  <c r="H40" i="1" s="1"/>
  <c r="F28" i="1"/>
  <c r="F29" i="1" s="1"/>
  <c r="F33" i="1" s="1"/>
  <c r="F34" i="1" s="1"/>
  <c r="E39" i="1"/>
  <c r="E40" i="1" s="1"/>
  <c r="E28" i="1"/>
  <c r="I28" i="1"/>
  <c r="I29" i="1"/>
  <c r="I33" i="1" s="1"/>
  <c r="I34" i="1" s="1"/>
  <c r="G28" i="1"/>
  <c r="G29" i="1" s="1"/>
  <c r="G33" i="1" s="1"/>
  <c r="G34" i="1" s="1"/>
  <c r="H28" i="1"/>
  <c r="H29" i="1" s="1"/>
  <c r="H33" i="1" s="1"/>
  <c r="H34" i="1" s="1"/>
  <c r="E29" i="1" l="1"/>
  <c r="E33" i="1" s="1"/>
  <c r="E34" i="1" s="1"/>
  <c r="C44" i="1"/>
  <c r="E30" i="1" l="1"/>
  <c r="F30" i="1" l="1"/>
  <c r="G30" i="1"/>
  <c r="H30" i="1" l="1"/>
  <c r="I30" i="1"/>
</calcChain>
</file>

<file path=xl/sharedStrings.xml><?xml version="1.0" encoding="utf-8"?>
<sst xmlns="http://schemas.openxmlformats.org/spreadsheetml/2006/main" count="54" uniqueCount="42">
  <si>
    <t>Agua</t>
  </si>
  <si>
    <t>Luz</t>
  </si>
  <si>
    <t>Aluguel</t>
  </si>
  <si>
    <t>Contabilidade</t>
  </si>
  <si>
    <t>Tarifas bancárias</t>
  </si>
  <si>
    <t>Prolabore</t>
  </si>
  <si>
    <t>Impostos</t>
  </si>
  <si>
    <t xml:space="preserve">Marketing </t>
  </si>
  <si>
    <t>Telefone</t>
  </si>
  <si>
    <t>Terceiros ou Fornecedores</t>
  </si>
  <si>
    <t>Alimentação</t>
  </si>
  <si>
    <t>Transporte</t>
  </si>
  <si>
    <t>custos fixos</t>
  </si>
  <si>
    <t>Custos variáveis</t>
  </si>
  <si>
    <t>Ferramentas | Programas</t>
  </si>
  <si>
    <t>LUCRO (mínimo 30%)</t>
  </si>
  <si>
    <t>Produto | Serviço
 1</t>
  </si>
  <si>
    <t>Produto | Serviço
 2</t>
  </si>
  <si>
    <t>Produto | Serviço
 3</t>
  </si>
  <si>
    <t>Produto | Serviço
 4</t>
  </si>
  <si>
    <t>Produto | Serviço
 5</t>
  </si>
  <si>
    <t>Estimativa de vendas nos 3 primeiros meses de cada produto ou serviço</t>
  </si>
  <si>
    <t>Estimativa de custo nos 3 primeiros meses</t>
  </si>
  <si>
    <t>Custo unitário</t>
  </si>
  <si>
    <t>PREÇO POR UNIDADE</t>
  </si>
  <si>
    <t>RECEITA TOTAL</t>
  </si>
  <si>
    <t xml:space="preserve">CUSTO TOTAL </t>
  </si>
  <si>
    <t>Custo Fixo Unitário</t>
  </si>
  <si>
    <t>Custo Váriável Unitário</t>
  </si>
  <si>
    <t>Custo Total Unitário</t>
  </si>
  <si>
    <t>RESUMO</t>
  </si>
  <si>
    <t>Insumos para Produção/Estoque
Produto | Serviço 5</t>
  </si>
  <si>
    <t>Insumos para Produção/Estoque
Produto | Serviço 1</t>
  </si>
  <si>
    <t>Insumos para Produção/Estoque
Produto | Serviço 2</t>
  </si>
  <si>
    <t>Insumos para Produção/Estoque
Produto | Serviço 3</t>
  </si>
  <si>
    <t>Insumos para Produção/Estoque
Produto | Serviço 4</t>
  </si>
  <si>
    <t>Quantidade Mínima para cobrir custos fixos de 3 meses</t>
  </si>
  <si>
    <t>Quantidade Mínima para cobrir custos fixos por mês</t>
  </si>
  <si>
    <t>Investimento inicial</t>
  </si>
  <si>
    <t>Lucro Total de 3 meses</t>
  </si>
  <si>
    <t>CUSTOS</t>
  </si>
  <si>
    <t>Taxa de transação cartão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</si>
</sst>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ourier New"/>
      <family val="3"/>
    </font>
    <font>
      <sz val="11"/>
      <color theme="1"/>
      <name val="Leelawadee"/>
      <family val="2"/>
    </font>
    <font>
      <b/>
      <sz val="11"/>
      <color theme="1"/>
      <name val="Leelawadee"/>
      <family val="2"/>
    </font>
    <font>
      <b/>
      <sz val="9"/>
      <color theme="1"/>
      <name val="Leelawadee"/>
      <family val="2"/>
    </font>
    <font>
      <sz val="8"/>
      <name val="Calibri"/>
      <family val="2"/>
      <scheme val="minor"/>
    </font>
    <font>
      <sz val="11"/>
      <color rgb="FF002060"/>
      <name val="Leelawadee"/>
      <family val="2"/>
    </font>
    <font>
      <b/>
      <sz val="11"/>
      <color rgb="FF002060"/>
      <name val="Leelawadee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center" vertical="center"/>
    </xf>
    <xf numFmtId="44" fontId="3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 textRotation="90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44" fontId="3" fillId="0" borderId="0" xfId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9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44" fontId="3" fillId="0" borderId="0" xfId="1" applyFont="1" applyFill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44" fontId="3" fillId="0" borderId="0" xfId="0" applyNumberFormat="1" applyFont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44" fontId="4" fillId="2" borderId="0" xfId="1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44" fontId="4" fillId="3" borderId="0" xfId="1" applyFont="1" applyFill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4" fillId="4" borderId="0" xfId="0" applyFont="1" applyFill="1" applyAlignment="1" applyProtection="1">
      <alignment vertical="center"/>
    </xf>
    <xf numFmtId="0" fontId="4" fillId="4" borderId="0" xfId="0" applyFont="1" applyFill="1" applyAlignment="1" applyProtection="1">
      <alignment horizontal="center" vertical="center" wrapText="1"/>
    </xf>
    <xf numFmtId="1" fontId="3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44" fontId="4" fillId="0" borderId="0" xfId="0" applyNumberFormat="1" applyFont="1" applyAlignment="1" applyProtection="1">
      <alignment horizontal="center" vertical="center"/>
    </xf>
    <xf numFmtId="9" fontId="4" fillId="0" borderId="0" xfId="0" applyNumberFormat="1" applyFont="1" applyAlignment="1" applyProtection="1">
      <alignment vertical="center"/>
    </xf>
    <xf numFmtId="44" fontId="3" fillId="0" borderId="0" xfId="1" applyFont="1" applyAlignment="1" applyProtection="1">
      <alignment horizontal="center" vertical="center"/>
    </xf>
    <xf numFmtId="44" fontId="4" fillId="4" borderId="0" xfId="1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44" fontId="3" fillId="0" borderId="0" xfId="1" applyNumberFormat="1" applyFont="1" applyAlignment="1" applyProtection="1">
      <alignment horizontal="center" vertical="center"/>
    </xf>
    <xf numFmtId="44" fontId="3" fillId="0" borderId="0" xfId="1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44" fontId="7" fillId="5" borderId="0" xfId="1" applyFont="1" applyFill="1" applyAlignment="1" applyProtection="1">
      <alignment vertical="center"/>
      <protection locked="0"/>
    </xf>
    <xf numFmtId="44" fontId="7" fillId="0" borderId="0" xfId="1" applyFont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9" fontId="8" fillId="0" borderId="0" xfId="0" applyNumberFormat="1" applyFont="1" applyAlignment="1" applyProtection="1">
      <alignment vertical="center"/>
      <protection locked="0"/>
    </xf>
    <xf numFmtId="9" fontId="8" fillId="5" borderId="0" xfId="0" applyNumberFormat="1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8" fillId="6" borderId="0" xfId="0" applyFont="1" applyFill="1" applyAlignment="1" applyProtection="1">
      <alignment horizontal="center" vertical="center"/>
      <protection locked="0"/>
    </xf>
    <xf numFmtId="44" fontId="4" fillId="0" borderId="0" xfId="0" applyNumberFormat="1" applyFont="1" applyAlignment="1" applyProtection="1">
      <alignment vertical="center"/>
    </xf>
    <xf numFmtId="0" fontId="5" fillId="0" borderId="0" xfId="0" applyFont="1" applyAlignment="1">
      <alignment horizontal="center" vertical="center" textRotation="90"/>
    </xf>
    <xf numFmtId="0" fontId="3" fillId="0" borderId="0" xfId="0" applyFont="1" applyAlignment="1">
      <alignment horizontal="center" vertical="center" wrapText="1"/>
    </xf>
  </cellXfs>
  <cellStyles count="3">
    <cellStyle name="Moeda" xfId="1" builtinId="4"/>
    <cellStyle name="Normal" xfId="0" builtinId="0"/>
    <cellStyle name="Normal 2" xfId="2" xr:uid="{4C7571FB-53F0-4F95-9491-1EB4ABA04A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0AC1B-080C-4697-9AB3-4C4A4EEC7933}">
  <dimension ref="A1:J49"/>
  <sheetViews>
    <sheetView showGridLines="0" tabSelected="1" zoomScale="110" zoomScaleNormal="110" workbookViewId="0">
      <pane xSplit="4" ySplit="4" topLeftCell="E32" activePane="bottomRight" state="frozen"/>
      <selection pane="topRight" activeCell="E1" sqref="E1"/>
      <selection pane="bottomLeft" activeCell="A5" sqref="A5"/>
      <selection pane="bottomRight" activeCell="C44" sqref="C44"/>
    </sheetView>
  </sheetViews>
  <sheetFormatPr defaultRowHeight="15" x14ac:dyDescent="0.25"/>
  <cols>
    <col min="1" max="1" width="4.140625" style="4" customWidth="1"/>
    <col min="2" max="2" width="32" style="4" customWidth="1"/>
    <col min="3" max="3" width="23.42578125" style="4" customWidth="1"/>
    <col min="4" max="4" width="14.42578125" style="4" customWidth="1"/>
    <col min="5" max="9" width="18.85546875" style="1" customWidth="1"/>
    <col min="10" max="16384" width="9.140625" style="4"/>
  </cols>
  <sheetData>
    <row r="1" spans="1:9" ht="30" x14ac:dyDescent="0.25">
      <c r="E1" s="39" t="s">
        <v>16</v>
      </c>
      <c r="F1" s="39" t="s">
        <v>17</v>
      </c>
      <c r="G1" s="39" t="s">
        <v>18</v>
      </c>
      <c r="H1" s="39" t="s">
        <v>19</v>
      </c>
      <c r="I1" s="39" t="s">
        <v>20</v>
      </c>
    </row>
    <row r="2" spans="1:9" ht="30" customHeight="1" x14ac:dyDescent="0.25">
      <c r="B2" s="43" t="s">
        <v>21</v>
      </c>
      <c r="C2" s="43"/>
      <c r="D2" s="7"/>
      <c r="E2" s="40">
        <v>100</v>
      </c>
      <c r="F2" s="40">
        <v>80</v>
      </c>
      <c r="G2" s="40">
        <v>200</v>
      </c>
      <c r="H2" s="40">
        <v>0</v>
      </c>
      <c r="I2" s="40">
        <v>0</v>
      </c>
    </row>
    <row r="4" spans="1:9" ht="45" x14ac:dyDescent="0.25">
      <c r="B4" s="13" t="s">
        <v>40</v>
      </c>
      <c r="C4" s="31" t="s">
        <v>22</v>
      </c>
      <c r="D4" s="10" t="s">
        <v>23</v>
      </c>
      <c r="E4" s="39" t="s">
        <v>16</v>
      </c>
      <c r="F4" s="39" t="s">
        <v>17</v>
      </c>
      <c r="G4" s="39" t="s">
        <v>18</v>
      </c>
      <c r="H4" s="39" t="s">
        <v>19</v>
      </c>
      <c r="I4" s="39" t="s">
        <v>20</v>
      </c>
    </row>
    <row r="5" spans="1:9" ht="18" customHeight="1" x14ac:dyDescent="0.25">
      <c r="A5" s="42" t="s">
        <v>12</v>
      </c>
      <c r="B5" s="12" t="s">
        <v>0</v>
      </c>
      <c r="C5" s="32">
        <v>130</v>
      </c>
      <c r="D5" s="6">
        <f>C5/SUM($E$2:$I$2)</f>
        <v>0.34210526315789475</v>
      </c>
      <c r="E5" s="29">
        <f>$D5*E$2</f>
        <v>34.210526315789473</v>
      </c>
      <c r="F5" s="29">
        <f t="shared" ref="F5:I14" si="0">$D5*F$2</f>
        <v>27.368421052631579</v>
      </c>
      <c r="G5" s="29">
        <f t="shared" si="0"/>
        <v>68.421052631578945</v>
      </c>
      <c r="H5" s="29">
        <f t="shared" si="0"/>
        <v>0</v>
      </c>
      <c r="I5" s="29">
        <f t="shared" si="0"/>
        <v>0</v>
      </c>
    </row>
    <row r="6" spans="1:9" ht="18" customHeight="1" x14ac:dyDescent="0.25">
      <c r="A6" s="42"/>
      <c r="B6" s="12" t="s">
        <v>1</v>
      </c>
      <c r="C6" s="32">
        <v>200</v>
      </c>
      <c r="D6" s="6">
        <f t="shared" ref="D6:D14" si="1">C6/SUM($E$2:$I$2)</f>
        <v>0.52631578947368418</v>
      </c>
      <c r="E6" s="29">
        <f t="shared" ref="E6:E14" si="2">$D6*E$2</f>
        <v>52.631578947368418</v>
      </c>
      <c r="F6" s="29">
        <f t="shared" si="0"/>
        <v>42.105263157894733</v>
      </c>
      <c r="G6" s="29">
        <f t="shared" si="0"/>
        <v>105.26315789473684</v>
      </c>
      <c r="H6" s="29">
        <f t="shared" si="0"/>
        <v>0</v>
      </c>
      <c r="I6" s="29">
        <f t="shared" si="0"/>
        <v>0</v>
      </c>
    </row>
    <row r="7" spans="1:9" ht="18" customHeight="1" x14ac:dyDescent="0.25">
      <c r="A7" s="42"/>
      <c r="B7" s="12" t="s">
        <v>8</v>
      </c>
      <c r="C7" s="32">
        <v>100</v>
      </c>
      <c r="D7" s="6">
        <f t="shared" si="1"/>
        <v>0.26315789473684209</v>
      </c>
      <c r="E7" s="29">
        <f t="shared" si="2"/>
        <v>26.315789473684209</v>
      </c>
      <c r="F7" s="29">
        <f t="shared" si="0"/>
        <v>21.052631578947366</v>
      </c>
      <c r="G7" s="29">
        <f t="shared" si="0"/>
        <v>52.631578947368418</v>
      </c>
      <c r="H7" s="29">
        <f t="shared" si="0"/>
        <v>0</v>
      </c>
      <c r="I7" s="29">
        <f t="shared" si="0"/>
        <v>0</v>
      </c>
    </row>
    <row r="8" spans="1:9" ht="18" customHeight="1" x14ac:dyDescent="0.25">
      <c r="A8" s="42"/>
      <c r="B8" s="12" t="s">
        <v>2</v>
      </c>
      <c r="C8" s="32">
        <v>0</v>
      </c>
      <c r="D8" s="6">
        <f t="shared" si="1"/>
        <v>0</v>
      </c>
      <c r="E8" s="29">
        <f t="shared" si="2"/>
        <v>0</v>
      </c>
      <c r="F8" s="29">
        <f t="shared" si="0"/>
        <v>0</v>
      </c>
      <c r="G8" s="29">
        <f t="shared" si="0"/>
        <v>0</v>
      </c>
      <c r="H8" s="29">
        <f t="shared" si="0"/>
        <v>0</v>
      </c>
      <c r="I8" s="29">
        <f t="shared" si="0"/>
        <v>0</v>
      </c>
    </row>
    <row r="9" spans="1:9" ht="18" customHeight="1" x14ac:dyDescent="0.25">
      <c r="A9" s="42"/>
      <c r="B9" s="12" t="s">
        <v>4</v>
      </c>
      <c r="C9" s="32">
        <v>20</v>
      </c>
      <c r="D9" s="6">
        <f t="shared" si="1"/>
        <v>5.2631578947368418E-2</v>
      </c>
      <c r="E9" s="29">
        <f t="shared" si="2"/>
        <v>5.2631578947368416</v>
      </c>
      <c r="F9" s="29">
        <f t="shared" si="0"/>
        <v>4.2105263157894735</v>
      </c>
      <c r="G9" s="29">
        <f t="shared" si="0"/>
        <v>10.526315789473683</v>
      </c>
      <c r="H9" s="29">
        <f t="shared" si="0"/>
        <v>0</v>
      </c>
      <c r="I9" s="29">
        <f t="shared" si="0"/>
        <v>0</v>
      </c>
    </row>
    <row r="10" spans="1:9" ht="18" customHeight="1" x14ac:dyDescent="0.25">
      <c r="A10" s="42"/>
      <c r="B10" s="12" t="s">
        <v>3</v>
      </c>
      <c r="C10" s="32">
        <v>200</v>
      </c>
      <c r="D10" s="6">
        <f t="shared" si="1"/>
        <v>0.52631578947368418</v>
      </c>
      <c r="E10" s="29">
        <f t="shared" si="2"/>
        <v>52.631578947368418</v>
      </c>
      <c r="F10" s="29">
        <f t="shared" si="0"/>
        <v>42.105263157894733</v>
      </c>
      <c r="G10" s="29">
        <f t="shared" si="0"/>
        <v>105.26315789473684</v>
      </c>
      <c r="H10" s="29">
        <f t="shared" si="0"/>
        <v>0</v>
      </c>
      <c r="I10" s="29">
        <f t="shared" si="0"/>
        <v>0</v>
      </c>
    </row>
    <row r="11" spans="1:9" ht="18" customHeight="1" x14ac:dyDescent="0.25">
      <c r="A11" s="42"/>
      <c r="B11" s="12" t="s">
        <v>6</v>
      </c>
      <c r="C11" s="32">
        <v>0</v>
      </c>
      <c r="D11" s="6">
        <f t="shared" si="1"/>
        <v>0</v>
      </c>
      <c r="E11" s="29">
        <f t="shared" si="2"/>
        <v>0</v>
      </c>
      <c r="F11" s="29">
        <f t="shared" si="0"/>
        <v>0</v>
      </c>
      <c r="G11" s="29">
        <f t="shared" si="0"/>
        <v>0</v>
      </c>
      <c r="H11" s="29">
        <f t="shared" si="0"/>
        <v>0</v>
      </c>
      <c r="I11" s="29">
        <f t="shared" si="0"/>
        <v>0</v>
      </c>
    </row>
    <row r="12" spans="1:9" ht="18" customHeight="1" x14ac:dyDescent="0.25">
      <c r="A12" s="42"/>
      <c r="B12" s="12" t="s">
        <v>7</v>
      </c>
      <c r="C12" s="32">
        <v>400</v>
      </c>
      <c r="D12" s="6">
        <f t="shared" si="1"/>
        <v>1.0526315789473684</v>
      </c>
      <c r="E12" s="29">
        <f t="shared" si="2"/>
        <v>105.26315789473684</v>
      </c>
      <c r="F12" s="29">
        <f t="shared" si="0"/>
        <v>84.210526315789465</v>
      </c>
      <c r="G12" s="29">
        <f t="shared" si="0"/>
        <v>210.52631578947367</v>
      </c>
      <c r="H12" s="29">
        <f t="shared" si="0"/>
        <v>0</v>
      </c>
      <c r="I12" s="29">
        <f t="shared" si="0"/>
        <v>0</v>
      </c>
    </row>
    <row r="13" spans="1:9" ht="18" customHeight="1" x14ac:dyDescent="0.25">
      <c r="A13" s="42"/>
      <c r="B13" s="12" t="s">
        <v>14</v>
      </c>
      <c r="C13" s="32">
        <v>0</v>
      </c>
      <c r="D13" s="6">
        <f t="shared" si="1"/>
        <v>0</v>
      </c>
      <c r="E13" s="29">
        <f t="shared" si="2"/>
        <v>0</v>
      </c>
      <c r="F13" s="29">
        <f t="shared" si="0"/>
        <v>0</v>
      </c>
      <c r="G13" s="29">
        <f t="shared" si="0"/>
        <v>0</v>
      </c>
      <c r="H13" s="29">
        <f t="shared" si="0"/>
        <v>0</v>
      </c>
      <c r="I13" s="29">
        <f t="shared" si="0"/>
        <v>0</v>
      </c>
    </row>
    <row r="14" spans="1:9" ht="18" customHeight="1" x14ac:dyDescent="0.25">
      <c r="A14" s="3"/>
      <c r="B14" s="12" t="s">
        <v>5</v>
      </c>
      <c r="C14" s="32">
        <v>3000</v>
      </c>
      <c r="D14" s="6">
        <f t="shared" si="1"/>
        <v>7.8947368421052628</v>
      </c>
      <c r="E14" s="29">
        <f t="shared" si="2"/>
        <v>789.47368421052624</v>
      </c>
      <c r="F14" s="29">
        <f t="shared" si="0"/>
        <v>631.57894736842104</v>
      </c>
      <c r="G14" s="29">
        <f t="shared" si="0"/>
        <v>1578.9473684210525</v>
      </c>
      <c r="H14" s="29">
        <f t="shared" si="0"/>
        <v>0</v>
      </c>
      <c r="I14" s="29">
        <f t="shared" si="0"/>
        <v>0</v>
      </c>
    </row>
    <row r="15" spans="1:9" ht="13.5" customHeight="1" x14ac:dyDescent="0.25">
      <c r="B15" s="12"/>
      <c r="C15" s="33"/>
      <c r="D15" s="2"/>
      <c r="E15" s="26"/>
      <c r="F15" s="26"/>
      <c r="G15" s="26"/>
      <c r="H15" s="26"/>
      <c r="I15" s="26"/>
    </row>
    <row r="16" spans="1:9" ht="45" x14ac:dyDescent="0.25">
      <c r="A16" s="42" t="s">
        <v>13</v>
      </c>
      <c r="B16" s="34" t="s">
        <v>32</v>
      </c>
      <c r="C16" s="32">
        <v>100</v>
      </c>
      <c r="D16" s="11">
        <f>IFERROR($C$16/$E$2,0)</f>
        <v>1</v>
      </c>
      <c r="E16" s="30">
        <f>$D$16*$E$2</f>
        <v>100</v>
      </c>
      <c r="F16" s="30">
        <v>0</v>
      </c>
      <c r="G16" s="30">
        <v>0</v>
      </c>
      <c r="H16" s="30">
        <v>0</v>
      </c>
      <c r="I16" s="30">
        <v>0</v>
      </c>
    </row>
    <row r="17" spans="1:9" ht="45" x14ac:dyDescent="0.25">
      <c r="A17" s="42"/>
      <c r="B17" s="34" t="s">
        <v>33</v>
      </c>
      <c r="C17" s="32">
        <v>300</v>
      </c>
      <c r="D17" s="11">
        <f>IFERROR($C$17/$F$2,0)</f>
        <v>3.75</v>
      </c>
      <c r="E17" s="30">
        <v>0</v>
      </c>
      <c r="F17" s="30">
        <f>$D$17*$F$2</f>
        <v>300</v>
      </c>
      <c r="G17" s="30">
        <v>0</v>
      </c>
      <c r="H17" s="30">
        <v>0</v>
      </c>
      <c r="I17" s="30">
        <v>0</v>
      </c>
    </row>
    <row r="18" spans="1:9" ht="45" x14ac:dyDescent="0.25">
      <c r="A18" s="42"/>
      <c r="B18" s="34" t="s">
        <v>34</v>
      </c>
      <c r="C18" s="32">
        <v>1000</v>
      </c>
      <c r="D18" s="11">
        <f>IFERROR($C$18/$G$2,0)</f>
        <v>5</v>
      </c>
      <c r="E18" s="30">
        <v>0</v>
      </c>
      <c r="F18" s="30">
        <v>0</v>
      </c>
      <c r="G18" s="30">
        <f>$D$18*$G$2</f>
        <v>1000</v>
      </c>
      <c r="H18" s="30">
        <v>0</v>
      </c>
      <c r="I18" s="30">
        <v>0</v>
      </c>
    </row>
    <row r="19" spans="1:9" ht="45" x14ac:dyDescent="0.25">
      <c r="A19" s="42"/>
      <c r="B19" s="34" t="s">
        <v>35</v>
      </c>
      <c r="C19" s="32">
        <v>0</v>
      </c>
      <c r="D19" s="11">
        <f>IFERROR($C$19/$H$2,0)</f>
        <v>0</v>
      </c>
      <c r="E19" s="30">
        <v>0</v>
      </c>
      <c r="F19" s="30">
        <v>0</v>
      </c>
      <c r="G19" s="30">
        <v>0</v>
      </c>
      <c r="H19" s="30">
        <f>$D$19*$H$2</f>
        <v>0</v>
      </c>
      <c r="I19" s="30">
        <v>0</v>
      </c>
    </row>
    <row r="20" spans="1:9" ht="45" x14ac:dyDescent="0.25">
      <c r="A20" s="42"/>
      <c r="B20" s="34" t="s">
        <v>31</v>
      </c>
      <c r="C20" s="32">
        <v>0</v>
      </c>
      <c r="D20" s="11">
        <f>IFERROR($C$20/$I$2,0)</f>
        <v>0</v>
      </c>
      <c r="E20" s="30">
        <v>0</v>
      </c>
      <c r="F20" s="30">
        <v>0</v>
      </c>
      <c r="G20" s="30">
        <v>0</v>
      </c>
      <c r="H20" s="30">
        <v>0</v>
      </c>
      <c r="I20" s="30">
        <f>$D$20*$I$2</f>
        <v>0</v>
      </c>
    </row>
    <row r="21" spans="1:9" ht="18" customHeight="1" x14ac:dyDescent="0.25">
      <c r="A21" s="42"/>
      <c r="B21" s="35" t="s">
        <v>9</v>
      </c>
      <c r="C21" s="32">
        <v>0</v>
      </c>
      <c r="D21" s="11">
        <f t="shared" ref="D21:D24" si="3">C21/SUM($E$2:$I$2)</f>
        <v>0</v>
      </c>
      <c r="E21" s="30">
        <f>$C21*E$2/SUM($E$2:$I$2)</f>
        <v>0</v>
      </c>
      <c r="F21" s="30">
        <f t="shared" ref="F21:I22" si="4">$C21*F$2/SUM($E$2:$I$2)</f>
        <v>0</v>
      </c>
      <c r="G21" s="30">
        <f t="shared" si="4"/>
        <v>0</v>
      </c>
      <c r="H21" s="30">
        <f t="shared" si="4"/>
        <v>0</v>
      </c>
      <c r="I21" s="30">
        <f t="shared" si="4"/>
        <v>0</v>
      </c>
    </row>
    <row r="22" spans="1:9" ht="18" customHeight="1" x14ac:dyDescent="0.25">
      <c r="A22" s="42"/>
      <c r="B22" s="12" t="s">
        <v>10</v>
      </c>
      <c r="C22" s="32">
        <v>500</v>
      </c>
      <c r="D22" s="11">
        <f t="shared" si="3"/>
        <v>1.3157894736842106</v>
      </c>
      <c r="E22" s="30">
        <f>$C22*E$2/SUM($E$2:$I$2)</f>
        <v>131.57894736842104</v>
      </c>
      <c r="F22" s="30">
        <f t="shared" si="4"/>
        <v>105.26315789473684</v>
      </c>
      <c r="G22" s="30">
        <f t="shared" si="4"/>
        <v>263.15789473684208</v>
      </c>
      <c r="H22" s="30">
        <f t="shared" si="4"/>
        <v>0</v>
      </c>
      <c r="I22" s="30">
        <f t="shared" si="4"/>
        <v>0</v>
      </c>
    </row>
    <row r="23" spans="1:9" ht="18" customHeight="1" x14ac:dyDescent="0.25">
      <c r="A23" s="42"/>
      <c r="B23" s="12" t="s">
        <v>11</v>
      </c>
      <c r="C23" s="32">
        <v>100</v>
      </c>
      <c r="D23" s="11">
        <f t="shared" si="3"/>
        <v>0.26315789473684209</v>
      </c>
      <c r="E23" s="30">
        <f t="shared" ref="E23:E24" si="5">$D23*E$2</f>
        <v>26.315789473684209</v>
      </c>
      <c r="F23" s="30">
        <f t="shared" ref="F23:I24" si="6">$D23*F$2</f>
        <v>21.052631578947366</v>
      </c>
      <c r="G23" s="30">
        <f t="shared" si="6"/>
        <v>52.631578947368418</v>
      </c>
      <c r="H23" s="30">
        <f t="shared" si="6"/>
        <v>0</v>
      </c>
      <c r="I23" s="30">
        <f t="shared" si="6"/>
        <v>0</v>
      </c>
    </row>
    <row r="24" spans="1:9" ht="18" customHeight="1" x14ac:dyDescent="0.25">
      <c r="A24" s="42"/>
      <c r="B24" s="12" t="s">
        <v>41</v>
      </c>
      <c r="C24" s="32">
        <v>30</v>
      </c>
      <c r="D24" s="11">
        <f t="shared" si="3"/>
        <v>7.8947368421052627E-2</v>
      </c>
      <c r="E24" s="30">
        <f t="shared" si="5"/>
        <v>7.8947368421052628</v>
      </c>
      <c r="F24" s="30">
        <f t="shared" si="6"/>
        <v>6.3157894736842106</v>
      </c>
      <c r="G24" s="30">
        <f t="shared" si="6"/>
        <v>15.789473684210526</v>
      </c>
      <c r="H24" s="30">
        <f t="shared" si="6"/>
        <v>0</v>
      </c>
      <c r="I24" s="30">
        <f t="shared" si="6"/>
        <v>0</v>
      </c>
    </row>
    <row r="25" spans="1:9" ht="3" customHeight="1" x14ac:dyDescent="0.25">
      <c r="B25" s="12"/>
      <c r="C25" s="36"/>
      <c r="E25" s="26"/>
      <c r="F25" s="26"/>
      <c r="G25" s="26"/>
      <c r="H25" s="26"/>
      <c r="I25" s="26"/>
    </row>
    <row r="26" spans="1:9" ht="18" customHeight="1" x14ac:dyDescent="0.25">
      <c r="B26" s="13" t="s">
        <v>26</v>
      </c>
      <c r="C26" s="37"/>
      <c r="D26" s="9"/>
      <c r="E26" s="26">
        <f>SUM(E5:E24)</f>
        <v>1331.5789473684208</v>
      </c>
      <c r="F26" s="26">
        <f>SUM(F5:F24)</f>
        <v>1285.2631578947367</v>
      </c>
      <c r="G26" s="26">
        <f>SUM(G5:G24)</f>
        <v>3463.1578947368416</v>
      </c>
      <c r="H26" s="26">
        <f>SUM(H5:H24)</f>
        <v>0</v>
      </c>
      <c r="I26" s="26">
        <f>SUM(I5:I24)</f>
        <v>0</v>
      </c>
    </row>
    <row r="27" spans="1:9" ht="6.75" customHeight="1" x14ac:dyDescent="0.25">
      <c r="B27" s="13"/>
      <c r="C27" s="37"/>
      <c r="D27" s="9"/>
      <c r="E27" s="26"/>
      <c r="F27" s="26"/>
      <c r="G27" s="26"/>
      <c r="H27" s="26"/>
      <c r="I27" s="26"/>
    </row>
    <row r="28" spans="1:9" ht="18" customHeight="1" x14ac:dyDescent="0.25">
      <c r="B28" s="13" t="s">
        <v>15</v>
      </c>
      <c r="C28" s="38">
        <v>0.4</v>
      </c>
      <c r="D28" s="9"/>
      <c r="E28" s="26">
        <f>E26/(1-$C$28)</f>
        <v>2219.2982456140348</v>
      </c>
      <c r="F28" s="26">
        <f>F26/(1-$C$28)</f>
        <v>2142.1052631578946</v>
      </c>
      <c r="G28" s="26">
        <f>G26/(1-$C$28)</f>
        <v>5771.9298245614027</v>
      </c>
      <c r="H28" s="26">
        <f>H26/(1-$C$28)</f>
        <v>0</v>
      </c>
      <c r="I28" s="26">
        <f>I26/(1-$C$28)</f>
        <v>0</v>
      </c>
    </row>
    <row r="29" spans="1:9" x14ac:dyDescent="0.25">
      <c r="B29" s="15" t="s">
        <v>24</v>
      </c>
      <c r="C29" s="15"/>
      <c r="D29" s="15"/>
      <c r="E29" s="16">
        <f>IFERROR(SUM(E26,E28)/E2,0)</f>
        <v>35.508771929824555</v>
      </c>
      <c r="F29" s="16">
        <f>IFERROR(SUM(F26,F28)/F2,0)</f>
        <v>42.84210526315789</v>
      </c>
      <c r="G29" s="16">
        <f>IFERROR(SUM(G26,G28)/G2,0)</f>
        <v>46.175438596491219</v>
      </c>
      <c r="H29" s="16">
        <f>IFERROR(SUM(H26,H28)/H2,0)</f>
        <v>0</v>
      </c>
      <c r="I29" s="16">
        <f>IFERROR(SUM(I26,I28)/I2,0)</f>
        <v>0</v>
      </c>
    </row>
    <row r="30" spans="1:9" x14ac:dyDescent="0.25">
      <c r="B30" s="17" t="s">
        <v>25</v>
      </c>
      <c r="C30" s="17"/>
      <c r="D30" s="17"/>
      <c r="E30" s="18">
        <f>E29*E2</f>
        <v>3550.8771929824557</v>
      </c>
      <c r="F30" s="18">
        <f>F29*F2</f>
        <v>3427.3684210526312</v>
      </c>
      <c r="G30" s="18">
        <f>G29*G2</f>
        <v>9235.0877192982443</v>
      </c>
      <c r="H30" s="18">
        <f>H29*H2</f>
        <v>0</v>
      </c>
      <c r="I30" s="18">
        <f>I29*I2</f>
        <v>0</v>
      </c>
    </row>
    <row r="31" spans="1:9" x14ac:dyDescent="0.25">
      <c r="B31" s="19"/>
      <c r="C31" s="19"/>
      <c r="D31" s="19"/>
      <c r="E31" s="14"/>
      <c r="F31" s="14"/>
      <c r="G31" s="14"/>
      <c r="H31" s="14"/>
      <c r="I31" s="14"/>
    </row>
    <row r="32" spans="1:9" ht="30" x14ac:dyDescent="0.25">
      <c r="B32" s="20" t="s">
        <v>30</v>
      </c>
      <c r="C32" s="20"/>
      <c r="D32" s="20"/>
      <c r="E32" s="21" t="s">
        <v>16</v>
      </c>
      <c r="F32" s="21" t="s">
        <v>17</v>
      </c>
      <c r="G32" s="21" t="s">
        <v>18</v>
      </c>
      <c r="H32" s="21" t="s">
        <v>19</v>
      </c>
      <c r="I32" s="21" t="s">
        <v>20</v>
      </c>
    </row>
    <row r="33" spans="2:10" x14ac:dyDescent="0.25">
      <c r="B33" s="19" t="s">
        <v>36</v>
      </c>
      <c r="C33" s="19"/>
      <c r="D33" s="19"/>
      <c r="E33" s="22">
        <f>IFERROR(SUM(E5:E14)/E29,0)</f>
        <v>30.014822134387355</v>
      </c>
      <c r="F33" s="22">
        <f>IFERROR(SUM(F5:F14)/F29,0)</f>
        <v>19.9017199017199</v>
      </c>
      <c r="G33" s="22">
        <f>IFERROR(SUM(G5:G14)/G29,0)</f>
        <v>46.162613981762924</v>
      </c>
      <c r="H33" s="22">
        <f>IFERROR(SUM(H5:H14)/H29,0)</f>
        <v>0</v>
      </c>
      <c r="I33" s="22">
        <f>IFERROR(SUM(I5:I14)/I29,0)</f>
        <v>0</v>
      </c>
    </row>
    <row r="34" spans="2:10" x14ac:dyDescent="0.25">
      <c r="B34" s="19" t="s">
        <v>37</v>
      </c>
      <c r="C34" s="19"/>
      <c r="D34" s="19"/>
      <c r="E34" s="22">
        <f>E33/3</f>
        <v>10.004940711462451</v>
      </c>
      <c r="F34" s="22">
        <f t="shared" ref="F34:I34" si="7">F33/3</f>
        <v>6.6339066339066335</v>
      </c>
      <c r="G34" s="22">
        <f t="shared" si="7"/>
        <v>15.387537993920974</v>
      </c>
      <c r="H34" s="22">
        <f t="shared" si="7"/>
        <v>0</v>
      </c>
      <c r="I34" s="22">
        <f t="shared" si="7"/>
        <v>0</v>
      </c>
    </row>
    <row r="35" spans="2:10" x14ac:dyDescent="0.25">
      <c r="B35" s="19"/>
      <c r="C35" s="19"/>
      <c r="D35" s="19"/>
      <c r="E35" s="14"/>
      <c r="F35" s="14"/>
      <c r="G35" s="14"/>
      <c r="H35" s="14"/>
      <c r="I35" s="14"/>
    </row>
    <row r="36" spans="2:10" x14ac:dyDescent="0.25">
      <c r="B36" s="19" t="s">
        <v>27</v>
      </c>
      <c r="C36" s="19"/>
      <c r="D36" s="19"/>
      <c r="E36" s="14">
        <f>IFERROR(SUM(E5:E14)/E2,0)</f>
        <v>10.657894736842104</v>
      </c>
      <c r="F36" s="14">
        <f>IFERROR(SUM(F5:F14)/F2,0)</f>
        <v>10.657894736842104</v>
      </c>
      <c r="G36" s="14">
        <f>IFERROR(SUM(G5:G14)/G2,0)</f>
        <v>10.657894736842104</v>
      </c>
      <c r="H36" s="14">
        <f>IFERROR(SUM(H5:H14)/H2,0)</f>
        <v>0</v>
      </c>
      <c r="I36" s="14">
        <f>IFERROR(SUM(I5:I14)/I2,0)</f>
        <v>0</v>
      </c>
    </row>
    <row r="37" spans="2:10" x14ac:dyDescent="0.25">
      <c r="B37" s="19" t="s">
        <v>28</v>
      </c>
      <c r="C37" s="19"/>
      <c r="D37" s="19"/>
      <c r="E37" s="14">
        <f>IFERROR(SUM(E16:E24)/E2,0)</f>
        <v>2.6578947368421053</v>
      </c>
      <c r="F37" s="14">
        <f>IFERROR(SUM(F16:F24)/F2,0)</f>
        <v>5.4078947368421044</v>
      </c>
      <c r="G37" s="14">
        <f>IFERROR(SUM(G16:G24)/G2,0)</f>
        <v>6.6578947368421053</v>
      </c>
      <c r="H37" s="14">
        <f>IFERROR(SUM(H16:H24)/H2,0)</f>
        <v>0</v>
      </c>
      <c r="I37" s="14">
        <f>IFERROR(SUM(I16:I24)/I2,0)</f>
        <v>0</v>
      </c>
    </row>
    <row r="38" spans="2:10" x14ac:dyDescent="0.25">
      <c r="B38" s="23" t="s">
        <v>29</v>
      </c>
      <c r="C38" s="23"/>
      <c r="D38" s="23"/>
      <c r="E38" s="24">
        <f>SUM(E36:E37)</f>
        <v>13.315789473684209</v>
      </c>
      <c r="F38" s="24">
        <f>SUM(F36:F37)</f>
        <v>16.065789473684209</v>
      </c>
      <c r="G38" s="24">
        <f>SUM(G36:G37)</f>
        <v>17.315789473684209</v>
      </c>
      <c r="H38" s="24">
        <f>SUM(H36:H37)</f>
        <v>0</v>
      </c>
      <c r="I38" s="24">
        <f>SUM(I36:I37)</f>
        <v>0</v>
      </c>
      <c r="J38" s="8"/>
    </row>
    <row r="39" spans="2:10" x14ac:dyDescent="0.25">
      <c r="B39" s="23" t="s">
        <v>15</v>
      </c>
      <c r="C39" s="25">
        <f>C28</f>
        <v>0.4</v>
      </c>
      <c r="D39" s="25"/>
      <c r="E39" s="26">
        <f>E38/(1-$C$39)</f>
        <v>22.192982456140349</v>
      </c>
      <c r="F39" s="26">
        <f t="shared" ref="F39:I39" si="8">F38/(1-$C$39)</f>
        <v>26.776315789473681</v>
      </c>
      <c r="G39" s="26">
        <f t="shared" si="8"/>
        <v>28.859649122807017</v>
      </c>
      <c r="H39" s="26">
        <f t="shared" si="8"/>
        <v>0</v>
      </c>
      <c r="I39" s="26">
        <f t="shared" si="8"/>
        <v>0</v>
      </c>
    </row>
    <row r="40" spans="2:10" x14ac:dyDescent="0.25">
      <c r="B40" s="20" t="s">
        <v>24</v>
      </c>
      <c r="C40" s="20"/>
      <c r="D40" s="20"/>
      <c r="E40" s="27">
        <f>SUM(E38:E39)</f>
        <v>35.508771929824562</v>
      </c>
      <c r="F40" s="27">
        <f t="shared" ref="F40:I40" si="9">SUM(F38:F39)</f>
        <v>42.84210526315789</v>
      </c>
      <c r="G40" s="27">
        <f t="shared" si="9"/>
        <v>46.175438596491226</v>
      </c>
      <c r="H40" s="27">
        <f t="shared" si="9"/>
        <v>0</v>
      </c>
      <c r="I40" s="27">
        <f t="shared" si="9"/>
        <v>0</v>
      </c>
    </row>
    <row r="41" spans="2:10" x14ac:dyDescent="0.25">
      <c r="B41" s="19"/>
      <c r="C41" s="19"/>
      <c r="D41" s="19"/>
      <c r="E41" s="14"/>
      <c r="F41" s="14"/>
      <c r="G41" s="14"/>
      <c r="H41" s="14"/>
      <c r="I41" s="14"/>
    </row>
    <row r="42" spans="2:10" x14ac:dyDescent="0.25">
      <c r="B42" s="19"/>
      <c r="C42" s="19"/>
      <c r="D42" s="19"/>
      <c r="E42" s="14"/>
      <c r="F42" s="14"/>
      <c r="G42" s="14"/>
      <c r="H42" s="14"/>
      <c r="I42" s="14"/>
    </row>
    <row r="43" spans="2:10" x14ac:dyDescent="0.25">
      <c r="B43" s="5" t="s">
        <v>38</v>
      </c>
      <c r="C43" s="32">
        <v>2000</v>
      </c>
      <c r="D43" s="19"/>
      <c r="E43" s="28"/>
      <c r="F43" s="28"/>
      <c r="G43" s="28"/>
      <c r="H43" s="28"/>
      <c r="I43" s="28"/>
    </row>
    <row r="44" spans="2:10" x14ac:dyDescent="0.25">
      <c r="B44" s="23" t="s">
        <v>39</v>
      </c>
      <c r="C44" s="41">
        <f>SUM(E28:I28)</f>
        <v>10133.333333333332</v>
      </c>
      <c r="D44" s="19"/>
      <c r="E44" s="28"/>
      <c r="F44" s="28"/>
      <c r="G44" s="28"/>
      <c r="H44" s="28"/>
      <c r="I44" s="28"/>
    </row>
    <row r="45" spans="2:10" x14ac:dyDescent="0.25">
      <c r="B45" s="19"/>
      <c r="C45" s="19"/>
      <c r="D45" s="19"/>
      <c r="E45" s="28"/>
      <c r="F45" s="28"/>
      <c r="G45" s="28"/>
      <c r="H45" s="28"/>
      <c r="I45" s="28"/>
    </row>
    <row r="46" spans="2:10" x14ac:dyDescent="0.25">
      <c r="B46" s="19"/>
      <c r="C46" s="19"/>
      <c r="D46" s="19"/>
      <c r="E46" s="28"/>
      <c r="F46" s="28"/>
      <c r="G46" s="28"/>
      <c r="H46" s="28"/>
      <c r="I46" s="28"/>
    </row>
    <row r="47" spans="2:10" x14ac:dyDescent="0.25">
      <c r="B47" s="19"/>
      <c r="C47" s="19"/>
      <c r="D47" s="19"/>
      <c r="E47" s="28"/>
      <c r="F47" s="28"/>
      <c r="G47" s="28"/>
      <c r="H47" s="28"/>
      <c r="I47" s="28"/>
    </row>
    <row r="48" spans="2:10" x14ac:dyDescent="0.25">
      <c r="B48" s="19"/>
      <c r="C48" s="19"/>
      <c r="D48" s="19"/>
      <c r="E48" s="28"/>
      <c r="F48" s="28"/>
      <c r="G48" s="28"/>
      <c r="H48" s="28"/>
      <c r="I48" s="28"/>
    </row>
    <row r="49" spans="2:9" x14ac:dyDescent="0.25">
      <c r="B49" s="19"/>
      <c r="C49" s="19"/>
      <c r="D49" s="19"/>
      <c r="E49" s="28"/>
      <c r="F49" s="28"/>
      <c r="G49" s="28"/>
      <c r="H49" s="28"/>
      <c r="I49" s="28"/>
    </row>
  </sheetData>
  <sheetProtection algorithmName="SHA-512" hashValue="xZhOZEUXBvBCXSo+BLe55b/A4Jh4gzXCYiDgTDjEZTdnwgwx6O3EVZtVAtX3Cg6IvsTPAAh+PkXpMuSNbCKspQ==" saltValue="tMU3J49Psj0WnMULwkD4yg==" spinCount="100000" sheet="1" objects="1" scenarios="1"/>
  <mergeCells count="3">
    <mergeCell ref="A5:A13"/>
    <mergeCell ref="A16:A24"/>
    <mergeCell ref="B2:C2"/>
  </mergeCells>
  <phoneticPr fontId="6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Precificação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Cintia Cortez</dc:creator>
  <cp:lastModifiedBy>Cintia Cortez</cp:lastModifiedBy>
  <dcterms:created xsi:type="dcterms:W3CDTF">2020-08-03T21:40:55Z</dcterms:created>
  <dcterms:modified xsi:type="dcterms:W3CDTF">2020-09-25T00:11:04Z</dcterms:modified>
</cp:coreProperties>
</file>